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ntoTerziGestione\_FONDI MUR\3_Nuovo Housing Universitario\20-Comunicazioni\SOGGETTO PROPONENTE\SOCCORSO ISTRUTTORIO\TABELLA SPECIFICA\"/>
    </mc:Choice>
  </mc:AlternateContent>
  <xr:revisionPtr revIDLastSave="0" documentId="13_ncr:1_{97F73F68-5980-433D-8441-829790129D86}" xr6:coauthVersionLast="47" xr6:coauthVersionMax="47" xr10:uidLastSave="{00000000-0000-0000-0000-000000000000}"/>
  <bookViews>
    <workbookView xWindow="-110" yWindow="-110" windowWidth="19420" windowHeight="11620" activeTab="1" xr2:uid="{B9039B9C-BBBC-448B-883C-603396095BFC}"/>
  </bookViews>
  <sheets>
    <sheet name="Tabella da compilare" sheetId="14" r:id="rId1"/>
    <sheet name="Esempio di compilazione" sheetId="15" r:id="rId2"/>
  </sheets>
  <definedNames>
    <definedName name="_xlnm.Print_Area" localSheetId="1">'Esempio di compilazione'!$B$1:$N$32</definedName>
    <definedName name="_xlnm.Print_Area" localSheetId="0">'Tabella da compilare'!$B$1:$N$32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5" l="1"/>
  <c r="D22" i="15"/>
  <c r="O11" i="15"/>
  <c r="G11" i="15"/>
  <c r="I11" i="15" s="1"/>
  <c r="O10" i="15"/>
  <c r="K10" i="15"/>
  <c r="F22" i="14"/>
  <c r="D22" i="14"/>
  <c r="O11" i="14"/>
  <c r="G11" i="14"/>
  <c r="I11" i="14" s="1"/>
  <c r="O10" i="14"/>
  <c r="K10" i="14"/>
  <c r="I25" i="15" l="1"/>
  <c r="K24" i="15" s="1"/>
  <c r="D13" i="15"/>
  <c r="F14" i="15"/>
  <c r="F14" i="14"/>
  <c r="D13" i="14"/>
  <c r="I25" i="14"/>
  <c r="K24" i="14" s="1"/>
  <c r="D14" i="15" l="1"/>
  <c r="I18" i="15" s="1"/>
  <c r="K16" i="15" s="1"/>
  <c r="F20" i="15"/>
  <c r="F21" i="15" s="1"/>
  <c r="O15" i="15"/>
  <c r="F13" i="15"/>
  <c r="F13" i="14"/>
  <c r="F20" i="14"/>
  <c r="F21" i="14" s="1"/>
  <c r="O15" i="14"/>
  <c r="D14" i="14"/>
  <c r="F27" i="15" l="1"/>
  <c r="O14" i="15"/>
  <c r="Q11" i="15" s="1"/>
  <c r="D20" i="15"/>
  <c r="I14" i="15"/>
  <c r="K14" i="15" s="1"/>
  <c r="I18" i="14"/>
  <c r="K16" i="14" s="1"/>
  <c r="D20" i="14"/>
  <c r="O14" i="14"/>
  <c r="Q11" i="14" s="1"/>
  <c r="I14" i="14"/>
  <c r="K14" i="14" s="1"/>
  <c r="F27" i="14"/>
  <c r="D21" i="15" l="1"/>
  <c r="D27" i="15" s="1"/>
  <c r="G20" i="15"/>
  <c r="D21" i="14"/>
  <c r="D27" i="14" s="1"/>
  <c r="G20" i="14"/>
  <c r="I20" i="15" l="1"/>
  <c r="Q10" i="15"/>
  <c r="Q10" i="14"/>
  <c r="I20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 </author>
  </authors>
  <commentList>
    <comment ref="D11" authorId="0" shapeId="0" xr:uid="{A5ED9CA2-CC79-47D0-9BF1-0FD4B8FE97B1}">
      <text>
        <r>
          <rPr>
            <sz val="14"/>
            <color indexed="81"/>
            <rFont val="Tahoma"/>
            <family val="2"/>
          </rPr>
          <t>1) INSERIRE IL NUMERO TOTALE DEI POSTI LETTO IN CAMERA SINGOLA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1" authorId="0" shapeId="0" xr:uid="{BC57AC5A-B876-4389-98CB-DD41D9F795ED}">
      <text>
        <r>
          <rPr>
            <sz val="14"/>
            <color indexed="81"/>
            <rFont val="Tahoma"/>
            <family val="2"/>
          </rPr>
          <t>2) INSERIRE IL NUMERO TOTALE DEI POSTI LETTO IN CAMERA DOPPIA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3" authorId="0" shapeId="0" xr:uid="{16DBFBB0-1339-4EE7-BCB9-BE9909A4766E}">
      <text>
        <r>
          <rPr>
            <sz val="10"/>
            <color indexed="81"/>
            <rFont val="Tahoma"/>
            <family val="2"/>
          </rPr>
          <t xml:space="preserve">valore teorico
</t>
        </r>
      </text>
    </comment>
    <comment ref="F13" authorId="0" shapeId="0" xr:uid="{5E15C346-4CE6-41A4-BC8A-846974963A2B}">
      <text>
        <r>
          <rPr>
            <sz val="11"/>
            <color indexed="81"/>
            <rFont val="Tahoma"/>
            <family val="2"/>
          </rPr>
          <t>valore teorico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4" authorId="0" shapeId="0" xr:uid="{3BA95728-B18E-4FB6-99B0-4B29A7782E4C}">
      <text>
        <r>
          <rPr>
            <sz val="14"/>
            <color indexed="81"/>
            <rFont val="Tahoma"/>
            <family val="2"/>
          </rPr>
          <t>3) INSERIRE IN NUMERO TOTALE DEI POSTI LETTO PER STUDENTI MERITEVOLI E PRIVI DI MEZZI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5" authorId="0" shapeId="0" xr:uid="{A3B98708-E8E5-4890-A8B9-BEB751989102}">
      <text>
        <r>
          <rPr>
            <sz val="14"/>
            <color indexed="81"/>
            <rFont val="Tahoma"/>
            <family val="2"/>
          </rPr>
          <t>4) INSERIRE IL NUMERO TOTALE DEI POSTI LETTO PER STUDENTI CON DISABILITA'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 </author>
  </authors>
  <commentList>
    <comment ref="D11" authorId="0" shapeId="0" xr:uid="{65158DC6-71E3-435D-A1B0-147E73C6F5BA}">
      <text>
        <r>
          <rPr>
            <sz val="14"/>
            <color indexed="81"/>
            <rFont val="Tahoma"/>
            <family val="2"/>
          </rPr>
          <t>1) INSERIRE IL NUMERO TOTALE DEI POSTI LETTO IN CAMERA SINGOLA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1" authorId="0" shapeId="0" xr:uid="{42A7C2B3-AF27-4B22-9043-68F1474CAF54}">
      <text>
        <r>
          <rPr>
            <sz val="14"/>
            <color indexed="81"/>
            <rFont val="Tahoma"/>
            <family val="2"/>
          </rPr>
          <t>2) INSERIRE IL NUMERO TOTALE DEI POSTI LETTO IN CAMERA DOPPIA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3" authorId="0" shapeId="0" xr:uid="{FA3BE806-11DD-490B-B168-242B2EF4D954}">
      <text>
        <r>
          <rPr>
            <sz val="10"/>
            <color indexed="81"/>
            <rFont val="Tahoma"/>
            <family val="2"/>
          </rPr>
          <t xml:space="preserve">valore teorico
</t>
        </r>
      </text>
    </comment>
    <comment ref="F13" authorId="0" shapeId="0" xr:uid="{4CC4B84D-33CA-48F4-980C-A066BFB253D4}">
      <text>
        <r>
          <rPr>
            <sz val="11"/>
            <color indexed="81"/>
            <rFont val="Tahoma"/>
            <family val="2"/>
          </rPr>
          <t>valore teorico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4" authorId="0" shapeId="0" xr:uid="{5F49AF1A-B8D0-41A7-8A55-42197756DD8F}">
      <text>
        <r>
          <rPr>
            <sz val="14"/>
            <color indexed="81"/>
            <rFont val="Tahoma"/>
            <family val="2"/>
          </rPr>
          <t>3) INSERIRE IN NUMERO TOTALE DEI POSTI LETTO PER STUDENTI MERITEVOLI E PRIVI DI MEZZI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5" authorId="0" shapeId="0" xr:uid="{5D084D6E-89C7-4603-8DC4-E234DE2BEA90}">
      <text>
        <r>
          <rPr>
            <sz val="14"/>
            <color indexed="81"/>
            <rFont val="Tahoma"/>
            <family val="2"/>
          </rPr>
          <t>4) INSERIRE IL NUMERO TOTALE DEI POSTI LETTO PER STUDENTI CON DISABILITA'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<sst xmlns="http://schemas.openxmlformats.org/spreadsheetml/2006/main" count="102" uniqueCount="42">
  <si>
    <t>Posti letto in camera singola</t>
  </si>
  <si>
    <t>Posti letto in camera doppia</t>
  </si>
  <si>
    <t>Di cui:</t>
  </si>
  <si>
    <t>Totale di controllo</t>
  </si>
  <si>
    <t>N° camere singole</t>
  </si>
  <si>
    <t>N° camere doppie</t>
  </si>
  <si>
    <t>Posti letto DSU</t>
  </si>
  <si>
    <t>Totale posti letto</t>
  </si>
  <si>
    <t>N° posti letto per studenti con disabilità</t>
  </si>
  <si>
    <t>Posti letto in camera SINGOLA per studenti a tariffa Diritto allo Studio (DSU)</t>
  </si>
  <si>
    <t>Numero totale p.l. in camera SINGOLA</t>
  </si>
  <si>
    <t>Numero totale p.l. in camera DOPPIA</t>
  </si>
  <si>
    <t>Posti letto in camera DOPPIA per studenti a tariffa ridotta (TMR)</t>
  </si>
  <si>
    <t>Posti letto in camera DOPPIA per studenti a tariffa Diritto allo Studio (DSU)</t>
  </si>
  <si>
    <t xml:space="preserve">IDENTIFICAZIONE RESIDENZA: </t>
  </si>
  <si>
    <t>Posti letto TMR</t>
  </si>
  <si>
    <t>Posti letto in camera SINGOLA per studenti a tariffa ridotta  (TMR)</t>
  </si>
  <si>
    <t>% posti letto per studenti con disabilità (min 5%)</t>
  </si>
  <si>
    <t>Note</t>
  </si>
  <si>
    <t>Verifiche</t>
  </si>
  <si>
    <t>Quota posti totali in camera singola (libera)</t>
  </si>
  <si>
    <t>A</t>
  </si>
  <si>
    <t>B</t>
  </si>
  <si>
    <t>C</t>
  </si>
  <si>
    <t>D</t>
  </si>
  <si>
    <t>Porti letto TMR</t>
  </si>
  <si>
    <t>PL DSU</t>
  </si>
  <si>
    <t>PL TOTALI</t>
  </si>
  <si>
    <t>SINGOLE</t>
  </si>
  <si>
    <t>DOPPIE</t>
  </si>
  <si>
    <t>DSU</t>
  </si>
  <si>
    <t>QUOTA DSU</t>
  </si>
  <si>
    <t>TMR</t>
  </si>
  <si>
    <t xml:space="preserve">Quota posti TMR in camera singola </t>
  </si>
  <si>
    <t>La Quota posti DSU in camera singola deve risultare pari a A (al netto dell'eventuale approssimazione necessaria per evitare un numero dispari di posti letto in camera doppia)</t>
  </si>
  <si>
    <t>Numero totale posti letto letto TMR</t>
  </si>
  <si>
    <t>Numero totale posti letto DSU
(min 30%)</t>
  </si>
  <si>
    <t>Quota DSU (min 30%)</t>
  </si>
  <si>
    <t>TABELLA GUIDA PER LA RIPARTIZIONE DEI POSTI LETTO post Ordinanza Commissariale n. 03/2025</t>
  </si>
  <si>
    <t>LA RIPARTIZIONE È CORRETTA SE NESSUNA CASELLA DI CONTROLLO RISULTA A SFONDO ROSSO</t>
  </si>
  <si>
    <r>
      <t>Per verificare la corretta ripartizione dei posti letto da destinare a studenti che usufruiscono delle tariffe del DSU ed a studenti diversamente abili, si devono</t>
    </r>
    <r>
      <rPr>
        <b/>
        <sz val="13"/>
        <color theme="1"/>
        <rFont val="Calibri"/>
        <family val="2"/>
        <scheme val="minor"/>
      </rPr>
      <t xml:space="preserve"> compilare le sole quattro caselle a sfondo bianco della tabella</t>
    </r>
    <r>
      <rPr>
        <sz val="13"/>
        <color theme="1"/>
        <rFont val="Calibri"/>
        <family val="2"/>
        <scheme val="minor"/>
      </rPr>
      <t>, indicando il numero totale dei posti letto in camere singole e in camere doppie, dei posti letto per studenti DSU e per studenti diversamente abili, coerentemente con quanto rappresentato negli elaborati grafici oggetto di domanda.</t>
    </r>
  </si>
  <si>
    <t>[Indicare Codice Domanda (ES: DM481/240000), Denominazione e localizzazione della Residenza]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</si>
</sst>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charset val="1"/>
    </font>
    <font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rgb="FFFF0000"/>
      <name val="Calibri"/>
      <family val="2"/>
      <scheme val="minor"/>
    </font>
    <font>
      <sz val="11"/>
      <color indexed="81"/>
      <name val="Tahoma"/>
      <family val="2"/>
    </font>
    <font>
      <sz val="10"/>
      <color indexed="81"/>
      <name val="Tahoma"/>
      <family val="2"/>
    </font>
    <font>
      <sz val="9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17" xfId="0" applyFont="1" applyFill="1" applyBorder="1" applyAlignment="1" applyProtection="1">
      <alignment horizontal="center" vertical="center"/>
      <protection locked="0"/>
    </xf>
    <xf numFmtId="0" fontId="9" fillId="0" borderId="17" xfId="0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0" fontId="7" fillId="0" borderId="0" xfId="0" applyFont="1" applyProtection="1"/>
    <xf numFmtId="0" fontId="0" fillId="8" borderId="5" xfId="0" applyFill="1" applyBorder="1" applyProtection="1"/>
    <xf numFmtId="0" fontId="0" fillId="8" borderId="6" xfId="0" applyFill="1" applyBorder="1" applyProtection="1"/>
    <xf numFmtId="0" fontId="0" fillId="8" borderId="6" xfId="0" applyFill="1" applyBorder="1" applyAlignment="1" applyProtection="1">
      <alignment horizontal="center"/>
    </xf>
    <xf numFmtId="0" fontId="0" fillId="8" borderId="7" xfId="0" applyFill="1" applyBorder="1" applyProtection="1"/>
    <xf numFmtId="0" fontId="0" fillId="8" borderId="8" xfId="0" applyFill="1" applyBorder="1" applyProtection="1"/>
    <xf numFmtId="0" fontId="2" fillId="8" borderId="0" xfId="0" applyFont="1" applyFill="1" applyBorder="1" applyProtection="1"/>
    <xf numFmtId="0" fontId="3" fillId="8" borderId="0" xfId="0" applyFont="1" applyFill="1" applyBorder="1" applyAlignment="1" applyProtection="1">
      <alignment horizontal="right" vertical="center"/>
    </xf>
    <xf numFmtId="0" fontId="2" fillId="8" borderId="16" xfId="0" applyFont="1" applyFill="1" applyBorder="1" applyAlignment="1" applyProtection="1">
      <alignment horizontal="left" vertical="center" wrapText="1"/>
    </xf>
    <xf numFmtId="0" fontId="9" fillId="8" borderId="15" xfId="0" applyFont="1" applyFill="1" applyBorder="1" applyAlignment="1" applyProtection="1">
      <alignment horizontal="left" vertical="center" wrapText="1"/>
    </xf>
    <xf numFmtId="0" fontId="9" fillId="8" borderId="6" xfId="0" applyFont="1" applyFill="1" applyBorder="1" applyAlignment="1" applyProtection="1">
      <alignment horizontal="left" vertical="center" wrapText="1"/>
    </xf>
    <xf numFmtId="0" fontId="9" fillId="8" borderId="0" xfId="0" applyFont="1" applyFill="1" applyBorder="1" applyAlignment="1" applyProtection="1">
      <alignment horizontal="left" vertical="center" wrapText="1"/>
    </xf>
    <xf numFmtId="0" fontId="2" fillId="8" borderId="6" xfId="0" applyFont="1" applyFill="1" applyBorder="1" applyAlignment="1" applyProtection="1">
      <alignment horizontal="center" vertical="center" wrapText="1"/>
    </xf>
    <xf numFmtId="0" fontId="2" fillId="8" borderId="9" xfId="0" applyFont="1" applyFill="1" applyBorder="1" applyAlignment="1" applyProtection="1">
      <alignment horizontal="left" vertical="center" wrapText="1"/>
    </xf>
    <xf numFmtId="0" fontId="6" fillId="0" borderId="0" xfId="0" applyFont="1" applyProtection="1"/>
    <xf numFmtId="0" fontId="6" fillId="0" borderId="0" xfId="0" applyFont="1" applyFill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</xf>
    <xf numFmtId="0" fontId="2" fillId="9" borderId="23" xfId="0" applyFont="1" applyFill="1" applyBorder="1" applyAlignment="1" applyProtection="1">
      <alignment horizontal="center" vertical="center" wrapText="1"/>
    </xf>
    <xf numFmtId="0" fontId="2" fillId="8" borderId="0" xfId="0" applyFont="1" applyFill="1" applyBorder="1" applyAlignment="1" applyProtection="1">
      <alignment horizontal="center" vertical="center" wrapText="1"/>
    </xf>
    <xf numFmtId="0" fontId="2" fillId="7" borderId="21" xfId="0" applyFont="1" applyFill="1" applyBorder="1" applyAlignment="1" applyProtection="1">
      <alignment horizontal="center" vertical="center" wrapText="1"/>
    </xf>
    <xf numFmtId="0" fontId="2" fillId="8" borderId="9" xfId="0" applyFont="1" applyFill="1" applyBorder="1" applyAlignment="1" applyProtection="1">
      <alignment horizontal="center" wrapText="1"/>
    </xf>
    <xf numFmtId="0" fontId="6" fillId="0" borderId="0" xfId="0" applyFont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0" fontId="9" fillId="2" borderId="19" xfId="0" applyFont="1" applyFill="1" applyBorder="1" applyAlignment="1" applyProtection="1">
      <alignment horizontal="right" vertical="center"/>
    </xf>
    <xf numFmtId="0" fontId="9" fillId="0" borderId="17" xfId="0" applyFont="1" applyFill="1" applyBorder="1" applyAlignment="1" applyProtection="1">
      <alignment horizontal="center" vertical="center"/>
    </xf>
    <xf numFmtId="0" fontId="9" fillId="3" borderId="18" xfId="0" applyFont="1" applyFill="1" applyBorder="1" applyAlignment="1" applyProtection="1">
      <alignment horizontal="right" vertical="center"/>
    </xf>
    <xf numFmtId="0" fontId="9" fillId="9" borderId="23" xfId="0" applyFont="1" applyFill="1" applyBorder="1" applyAlignment="1" applyProtection="1">
      <alignment horizontal="center" vertical="center"/>
    </xf>
    <xf numFmtId="0" fontId="2" fillId="8" borderId="8" xfId="0" applyFont="1" applyFill="1" applyBorder="1" applyAlignment="1" applyProtection="1">
      <alignment horizontal="center" vertical="center"/>
    </xf>
    <xf numFmtId="10" fontId="2" fillId="8" borderId="17" xfId="0" applyNumberFormat="1" applyFont="1" applyFill="1" applyBorder="1" applyAlignment="1" applyProtection="1">
      <alignment horizontal="center" vertical="center"/>
    </xf>
    <xf numFmtId="0" fontId="9" fillId="2" borderId="24" xfId="0" applyFont="1" applyFill="1" applyBorder="1" applyAlignment="1" applyProtection="1">
      <alignment horizontal="center" vertical="center"/>
    </xf>
    <xf numFmtId="0" fontId="9" fillId="3" borderId="19" xfId="0" applyFont="1" applyFill="1" applyBorder="1" applyAlignment="1" applyProtection="1">
      <alignment horizontal="right" vertical="center"/>
    </xf>
    <xf numFmtId="0" fontId="9" fillId="3" borderId="24" xfId="0" applyFont="1" applyFill="1" applyBorder="1" applyAlignment="1" applyProtection="1">
      <alignment horizontal="center" vertical="center"/>
    </xf>
    <xf numFmtId="0" fontId="9" fillId="8" borderId="6" xfId="0" applyFont="1" applyFill="1" applyBorder="1" applyAlignment="1" applyProtection="1">
      <alignment horizontal="center" vertical="center"/>
    </xf>
    <xf numFmtId="0" fontId="2" fillId="8" borderId="0" xfId="0" applyFont="1" applyFill="1" applyBorder="1" applyAlignment="1" applyProtection="1">
      <alignment horizontal="center" vertical="center"/>
    </xf>
    <xf numFmtId="10" fontId="2" fillId="8" borderId="0" xfId="0" applyNumberFormat="1" applyFont="1" applyFill="1" applyBorder="1" applyAlignment="1" applyProtection="1">
      <alignment horizontal="center" vertical="center"/>
    </xf>
    <xf numFmtId="10" fontId="9" fillId="8" borderId="0" xfId="0" applyNumberFormat="1" applyFont="1" applyFill="1" applyBorder="1" applyAlignment="1" applyProtection="1">
      <alignment horizontal="center" vertical="center"/>
    </xf>
    <xf numFmtId="0" fontId="8" fillId="8" borderId="0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Border="1" applyProtection="1"/>
    <xf numFmtId="0" fontId="2" fillId="8" borderId="10" xfId="0" applyFont="1" applyFill="1" applyBorder="1" applyAlignment="1" applyProtection="1">
      <alignment horizontal="right" vertical="center" wrapText="1"/>
    </xf>
    <xf numFmtId="0" fontId="9" fillId="2" borderId="10" xfId="0" applyFont="1" applyFill="1" applyBorder="1" applyAlignment="1" applyProtection="1">
      <alignment horizontal="center" wrapText="1"/>
    </xf>
    <xf numFmtId="0" fontId="5" fillId="2" borderId="2" xfId="0" applyFont="1" applyFill="1" applyBorder="1" applyAlignment="1" applyProtection="1">
      <alignment horizontal="center"/>
    </xf>
    <xf numFmtId="0" fontId="9" fillId="3" borderId="10" xfId="0" applyFont="1" applyFill="1" applyBorder="1" applyAlignment="1" applyProtection="1">
      <alignment horizontal="center"/>
    </xf>
    <xf numFmtId="0" fontId="5" fillId="3" borderId="2" xfId="0" applyFont="1" applyFill="1" applyBorder="1" applyAlignment="1" applyProtection="1">
      <alignment horizontal="center"/>
    </xf>
    <xf numFmtId="0" fontId="2" fillId="8" borderId="11" xfId="0" applyFont="1" applyFill="1" applyBorder="1" applyAlignment="1" applyProtection="1">
      <alignment horizontal="center" vertical="center"/>
    </xf>
    <xf numFmtId="0" fontId="2" fillId="8" borderId="11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right" vertical="center" wrapText="1"/>
    </xf>
    <xf numFmtId="0" fontId="2" fillId="6" borderId="14" xfId="0" applyFont="1" applyFill="1" applyBorder="1" applyAlignment="1" applyProtection="1">
      <alignment horizontal="right" vertical="center" wrapText="1"/>
    </xf>
    <xf numFmtId="0" fontId="9" fillId="6" borderId="17" xfId="0" applyFont="1" applyFill="1" applyBorder="1" applyAlignment="1" applyProtection="1">
      <alignment horizontal="center" vertical="center"/>
    </xf>
    <xf numFmtId="0" fontId="9" fillId="0" borderId="23" xfId="0" applyFont="1" applyFill="1" applyBorder="1" applyAlignment="1" applyProtection="1">
      <alignment horizontal="center" vertical="center"/>
    </xf>
    <xf numFmtId="0" fontId="2" fillId="4" borderId="17" xfId="0" applyFont="1" applyFill="1" applyBorder="1" applyAlignment="1" applyProtection="1">
      <alignment horizontal="left" vertical="center" wrapText="1"/>
    </xf>
    <xf numFmtId="10" fontId="2" fillId="8" borderId="17" xfId="1" applyNumberFormat="1" applyFont="1" applyFill="1" applyBorder="1" applyAlignment="1" applyProtection="1">
      <alignment horizontal="center" vertical="center"/>
    </xf>
    <xf numFmtId="0" fontId="0" fillId="2" borderId="8" xfId="0" applyFill="1" applyBorder="1" applyProtection="1"/>
    <xf numFmtId="0" fontId="0" fillId="2" borderId="9" xfId="0" applyFill="1" applyBorder="1" applyAlignment="1" applyProtection="1">
      <alignment horizontal="center"/>
    </xf>
    <xf numFmtId="0" fontId="0" fillId="3" borderId="8" xfId="0" applyFill="1" applyBorder="1" applyProtection="1"/>
    <xf numFmtId="0" fontId="0" fillId="3" borderId="9" xfId="0" applyFill="1" applyBorder="1" applyProtection="1"/>
    <xf numFmtId="0" fontId="0" fillId="8" borderId="0" xfId="0" applyFill="1" applyBorder="1" applyAlignment="1" applyProtection="1">
      <alignment horizontal="center" vertical="center"/>
    </xf>
    <xf numFmtId="0" fontId="0" fillId="8" borderId="0" xfId="0" applyFill="1" applyBorder="1" applyProtection="1"/>
    <xf numFmtId="10" fontId="2" fillId="8" borderId="21" xfId="0" applyNumberFormat="1" applyFont="1" applyFill="1" applyBorder="1" applyAlignment="1" applyProtection="1">
      <alignment horizontal="center" vertical="center"/>
    </xf>
    <xf numFmtId="0" fontId="0" fillId="0" borderId="0" xfId="0" applyFill="1" applyProtection="1"/>
    <xf numFmtId="0" fontId="0" fillId="2" borderId="25" xfId="0" applyFill="1" applyBorder="1" applyProtection="1"/>
    <xf numFmtId="0" fontId="0" fillId="2" borderId="24" xfId="0" applyFill="1" applyBorder="1" applyAlignment="1" applyProtection="1">
      <alignment horizontal="center"/>
    </xf>
    <xf numFmtId="0" fontId="0" fillId="3" borderId="25" xfId="0" applyFill="1" applyBorder="1" applyProtection="1"/>
    <xf numFmtId="0" fontId="0" fillId="3" borderId="24" xfId="0" applyFill="1" applyBorder="1" applyProtection="1"/>
    <xf numFmtId="10" fontId="2" fillId="6" borderId="17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9" fontId="0" fillId="0" borderId="0" xfId="1" applyFont="1" applyAlignment="1" applyProtection="1">
      <alignment vertical="center"/>
    </xf>
    <xf numFmtId="0" fontId="9" fillId="2" borderId="8" xfId="0" applyFont="1" applyFill="1" applyBorder="1" applyAlignment="1" applyProtection="1">
      <alignment horizontal="center"/>
    </xf>
    <xf numFmtId="0" fontId="5" fillId="2" borderId="9" xfId="0" applyFont="1" applyFill="1" applyBorder="1" applyAlignment="1" applyProtection="1">
      <alignment horizontal="center" vertical="center"/>
    </xf>
    <xf numFmtId="0" fontId="9" fillId="3" borderId="8" xfId="0" applyFont="1" applyFill="1" applyBorder="1" applyAlignment="1" applyProtection="1">
      <alignment horizontal="center"/>
    </xf>
    <xf numFmtId="0" fontId="0" fillId="3" borderId="9" xfId="0" applyFill="1" applyBorder="1" applyAlignment="1" applyProtection="1">
      <alignment horizontal="center" vertical="center"/>
    </xf>
    <xf numFmtId="10" fontId="2" fillId="8" borderId="27" xfId="0" applyNumberFormat="1" applyFont="1" applyFill="1" applyBorder="1" applyAlignment="1" applyProtection="1">
      <alignment horizontal="center" wrapText="1"/>
    </xf>
    <xf numFmtId="0" fontId="2" fillId="5" borderId="14" xfId="0" applyFont="1" applyFill="1" applyBorder="1" applyAlignment="1" applyProtection="1">
      <alignment horizontal="right" vertical="center" wrapText="1"/>
    </xf>
    <xf numFmtId="0" fontId="2" fillId="5" borderId="17" xfId="0" applyFont="1" applyFill="1" applyBorder="1" applyAlignment="1" applyProtection="1">
      <alignment horizontal="right" vertical="center" wrapText="1"/>
    </xf>
    <xf numFmtId="0" fontId="9" fillId="5" borderId="17" xfId="0" applyFont="1" applyFill="1" applyBorder="1" applyAlignment="1" applyProtection="1">
      <alignment horizontal="center" vertical="center"/>
    </xf>
    <xf numFmtId="0" fontId="9" fillId="5" borderId="23" xfId="0" applyFont="1" applyFill="1" applyBorder="1" applyAlignment="1" applyProtection="1">
      <alignment horizontal="center" vertical="center"/>
    </xf>
    <xf numFmtId="0" fontId="2" fillId="8" borderId="26" xfId="0" applyFont="1" applyFill="1" applyBorder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horizontal="right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right" vertical="center"/>
    </xf>
    <xf numFmtId="0" fontId="0" fillId="3" borderId="4" xfId="0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right" vertical="center"/>
    </xf>
    <xf numFmtId="0" fontId="9" fillId="2" borderId="2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right" vertical="center"/>
    </xf>
    <xf numFmtId="0" fontId="9" fillId="3" borderId="2" xfId="0" applyFont="1" applyFill="1" applyBorder="1" applyAlignment="1" applyProtection="1">
      <alignment horizontal="center" vertical="center"/>
    </xf>
    <xf numFmtId="0" fontId="2" fillId="8" borderId="0" xfId="0" applyFont="1" applyFill="1" applyBorder="1" applyAlignment="1" applyProtection="1">
      <alignment horizontal="right" vertical="center"/>
    </xf>
    <xf numFmtId="10" fontId="2" fillId="8" borderId="0" xfId="1" applyNumberFormat="1" applyFont="1" applyFill="1" applyBorder="1" applyAlignment="1" applyProtection="1">
      <alignment horizontal="center" vertical="center"/>
    </xf>
    <xf numFmtId="0" fontId="0" fillId="8" borderId="9" xfId="0" applyFill="1" applyBorder="1" applyAlignment="1" applyProtection="1">
      <alignment horizontal="center" vertical="center"/>
    </xf>
    <xf numFmtId="0" fontId="2" fillId="4" borderId="22" xfId="0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/>
    </xf>
    <xf numFmtId="0" fontId="0" fillId="8" borderId="10" xfId="0" applyFill="1" applyBorder="1" applyProtection="1"/>
    <xf numFmtId="0" fontId="0" fillId="8" borderId="11" xfId="0" applyFill="1" applyBorder="1" applyAlignment="1" applyProtection="1">
      <alignment vertical="center"/>
    </xf>
    <xf numFmtId="0" fontId="0" fillId="8" borderId="11" xfId="0" applyFill="1" applyBorder="1" applyAlignment="1" applyProtection="1">
      <alignment horizontal="center" vertical="center"/>
    </xf>
    <xf numFmtId="0" fontId="0" fillId="8" borderId="12" xfId="0" applyFill="1" applyBorder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9" fillId="0" borderId="23" xfId="0" applyFont="1" applyFill="1" applyBorder="1" applyAlignment="1" applyProtection="1">
      <alignment horizontal="center" vertical="center"/>
      <protection locked="0"/>
    </xf>
    <xf numFmtId="0" fontId="9" fillId="8" borderId="21" xfId="0" applyFont="1" applyFill="1" applyBorder="1" applyAlignment="1" applyProtection="1">
      <alignment horizontal="center" vertical="center" wrapText="1"/>
    </xf>
    <xf numFmtId="0" fontId="9" fillId="8" borderId="20" xfId="0" applyFont="1" applyFill="1" applyBorder="1" applyAlignment="1" applyProtection="1">
      <alignment horizontal="center" vertical="center" wrapText="1"/>
    </xf>
    <xf numFmtId="0" fontId="8" fillId="8" borderId="21" xfId="0" applyFont="1" applyFill="1" applyBorder="1" applyAlignment="1" applyProtection="1">
      <alignment horizontal="left" vertical="center" wrapText="1"/>
    </xf>
    <xf numFmtId="0" fontId="8" fillId="8" borderId="20" xfId="0" applyFont="1" applyFill="1" applyBorder="1" applyAlignment="1" applyProtection="1">
      <alignment horizontal="left" vertical="center" wrapText="1"/>
    </xf>
    <xf numFmtId="0" fontId="2" fillId="8" borderId="0" xfId="0" applyFont="1" applyFill="1" applyBorder="1" applyAlignment="1" applyProtection="1">
      <alignment horizontal="right" vertical="center" wrapText="1" indent="1"/>
    </xf>
    <xf numFmtId="0" fontId="2" fillId="8" borderId="9" xfId="0" applyFont="1" applyFill="1" applyBorder="1" applyAlignment="1" applyProtection="1">
      <alignment horizontal="right" vertical="center" wrapText="1" indent="1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3" borderId="13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10" fontId="9" fillId="8" borderId="21" xfId="0" applyNumberFormat="1" applyFont="1" applyFill="1" applyBorder="1" applyAlignment="1" applyProtection="1">
      <alignment horizontal="center" vertical="center"/>
    </xf>
    <xf numFmtId="10" fontId="9" fillId="8" borderId="20" xfId="0" applyNumberFormat="1" applyFont="1" applyFill="1" applyBorder="1" applyAlignment="1" applyProtection="1">
      <alignment horizontal="center" vertical="center"/>
    </xf>
    <xf numFmtId="0" fontId="2" fillId="8" borderId="21" xfId="0" applyFont="1" applyFill="1" applyBorder="1" applyAlignment="1" applyProtection="1">
      <alignment horizontal="center" wrapText="1"/>
    </xf>
    <xf numFmtId="0" fontId="2" fillId="8" borderId="16" xfId="0" applyFont="1" applyFill="1" applyBorder="1" applyAlignment="1" applyProtection="1">
      <alignment horizontal="center" wrapText="1"/>
    </xf>
    <xf numFmtId="0" fontId="2" fillId="8" borderId="20" xfId="0" applyFont="1" applyFill="1" applyBorder="1" applyAlignment="1" applyProtection="1">
      <alignment horizontal="center" wrapText="1"/>
    </xf>
    <xf numFmtId="0" fontId="13" fillId="8" borderId="21" xfId="0" applyFont="1" applyFill="1" applyBorder="1" applyAlignment="1" applyProtection="1">
      <alignment horizontal="left" vertical="center" wrapText="1"/>
    </xf>
    <xf numFmtId="0" fontId="13" fillId="8" borderId="16" xfId="0" applyFont="1" applyFill="1" applyBorder="1" applyAlignment="1" applyProtection="1">
      <alignment horizontal="left" vertical="center" wrapText="1"/>
    </xf>
    <xf numFmtId="0" fontId="13" fillId="8" borderId="20" xfId="0" applyFont="1" applyFill="1" applyBorder="1" applyAlignment="1" applyProtection="1">
      <alignment horizontal="left" vertical="center" wrapText="1"/>
    </xf>
    <xf numFmtId="10" fontId="9" fillId="8" borderId="16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left" vertical="top" wrapText="1"/>
    </xf>
  </cellXfs>
  <cellStyles count="2">
    <cellStyle name="Normale" xfId="0" builtinId="0"/>
    <cellStyle name="Percentuale" xfId="1" builtinId="5"/>
  </cellStyles>
  <dxfs count="1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Posti</a:t>
            </a:r>
            <a:r>
              <a:rPr lang="en-US" baseline="0"/>
              <a:t> </a:t>
            </a:r>
            <a:r>
              <a:rPr lang="en-US"/>
              <a:t>Letto TOTALI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'Tabella da compilare'!$O$9</c:f>
              <c:strCache>
                <c:ptCount val="1"/>
                <c:pt idx="0">
                  <c:v>PL TOTALI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F57-4D1D-8580-51BDBCA9AF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F57-4D1D-8580-51BDBCA9AF5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'Tabella da compilare'!$N$10:$N$11</c:f>
              <c:strCache>
                <c:ptCount val="2"/>
                <c:pt idx="0">
                  <c:v>SINGOLE</c:v>
                </c:pt>
                <c:pt idx="1">
                  <c:v>DOPPIE</c:v>
                </c:pt>
              </c:strCache>
            </c:strRef>
          </c:cat>
          <c:val>
            <c:numRef>
              <c:f>'Tabella da compilare'!$O$10:$O$11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57-4D1D-8580-51BDBCA9AF5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Posti Letto DSU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'Tabella da compilare'!$O$13</c:f>
              <c:strCache>
                <c:ptCount val="1"/>
                <c:pt idx="0">
                  <c:v>PL DSU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DCB-4AC1-8F8B-50B9193F1A6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DCB-4AC1-8F8B-50B9193F1A6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'Tabella da compilare'!$N$14:$N$15</c:f>
              <c:strCache>
                <c:ptCount val="2"/>
                <c:pt idx="0">
                  <c:v>SINGOLE</c:v>
                </c:pt>
                <c:pt idx="1">
                  <c:v>DOPPIE</c:v>
                </c:pt>
              </c:strCache>
            </c:strRef>
          </c:cat>
          <c:val>
            <c:numRef>
              <c:f>'Tabella da compilare'!$O$14:$O$15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CB-4AC1-8F8B-50B9193F1A6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'Tabella da compilare'!$Q$9</c:f>
              <c:strCache>
                <c:ptCount val="1"/>
                <c:pt idx="0">
                  <c:v>QUOTA DSU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3EE-4205-8ECE-5BBEDA95AF85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3EE-4205-8ECE-5BBEDA95AF8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'Tabella da compilare'!$P$10:$P$11</c:f>
              <c:strCache>
                <c:ptCount val="2"/>
                <c:pt idx="0">
                  <c:v>TMR</c:v>
                </c:pt>
                <c:pt idx="1">
                  <c:v>DSU</c:v>
                </c:pt>
              </c:strCache>
            </c:strRef>
          </c:cat>
          <c:val>
            <c:numRef>
              <c:f>'Tabella da compilare'!$Q$10:$Q$11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EE-4205-8ECE-5BBEDA95AF8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Posti</a:t>
            </a:r>
            <a:r>
              <a:rPr lang="en-US" baseline="0"/>
              <a:t> </a:t>
            </a:r>
            <a:r>
              <a:rPr lang="en-US"/>
              <a:t>Letto TOTALI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'Esempio di compilazione'!$O$9</c:f>
              <c:strCache>
                <c:ptCount val="1"/>
                <c:pt idx="0">
                  <c:v>PL TOTALI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31B-48C2-9363-804A265A79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31B-48C2-9363-804A265A799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'Esempio di compilazione'!$N$10:$N$11</c:f>
              <c:strCache>
                <c:ptCount val="2"/>
                <c:pt idx="0">
                  <c:v>SINGOLE</c:v>
                </c:pt>
                <c:pt idx="1">
                  <c:v>DOPPIE</c:v>
                </c:pt>
              </c:strCache>
            </c:strRef>
          </c:cat>
          <c:val>
            <c:numRef>
              <c:f>'Esempio di compilazione'!$O$10:$O$11</c:f>
              <c:numCache>
                <c:formatCode>General</c:formatCode>
                <c:ptCount val="2"/>
                <c:pt idx="0">
                  <c:v>100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1B-48C2-9363-804A265A799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Posti Letto DSU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'Esempio di compilazione'!$O$13</c:f>
              <c:strCache>
                <c:ptCount val="1"/>
                <c:pt idx="0">
                  <c:v>PL DSU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4C7-4DAE-A6F8-816A9CC018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4C7-4DAE-A6F8-816A9CC018F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'Esempio di compilazione'!$N$14:$N$15</c:f>
              <c:strCache>
                <c:ptCount val="2"/>
                <c:pt idx="0">
                  <c:v>SINGOLE</c:v>
                </c:pt>
                <c:pt idx="1">
                  <c:v>DOPPIE</c:v>
                </c:pt>
              </c:strCache>
            </c:strRef>
          </c:cat>
          <c:val>
            <c:numRef>
              <c:f>'Esempio di compilazione'!$O$14:$O$15</c:f>
              <c:numCache>
                <c:formatCode>General</c:formatCode>
                <c:ptCount val="2"/>
                <c:pt idx="0">
                  <c:v>32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C7-4DAE-A6F8-816A9CC018F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'Esempio di compilazione'!$Q$9</c:f>
              <c:strCache>
                <c:ptCount val="1"/>
                <c:pt idx="0">
                  <c:v>QUOTA DSU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650-4681-9A3A-08256D275E8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650-4681-9A3A-08256D275E8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'Esempio di compilazione'!$P$10:$P$11</c:f>
              <c:strCache>
                <c:ptCount val="2"/>
                <c:pt idx="0">
                  <c:v>TMR</c:v>
                </c:pt>
                <c:pt idx="1">
                  <c:v>DSU</c:v>
                </c:pt>
              </c:strCache>
            </c:strRef>
          </c:cat>
          <c:val>
            <c:numRef>
              <c:f>'Esempio di compilazione'!$Q$10:$Q$11</c:f>
              <c:numCache>
                <c:formatCode>General</c:formatCode>
                <c:ptCount val="2"/>
                <c:pt idx="0">
                  <c:v>102</c:v>
                </c:pt>
                <c:pt idx="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50-4681-9A3A-08256D275E8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46537</xdr:colOff>
      <xdr:row>14</xdr:row>
      <xdr:rowOff>73748</xdr:rowOff>
    </xdr:from>
    <xdr:to>
      <xdr:col>2</xdr:col>
      <xdr:colOff>2568442</xdr:colOff>
      <xdr:row>17</xdr:row>
      <xdr:rowOff>500198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E47F55E-C141-4F9B-90D9-173DDF50F9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1313905</xdr:colOff>
      <xdr:row>14</xdr:row>
      <xdr:rowOff>70755</xdr:rowOff>
    </xdr:from>
    <xdr:to>
      <xdr:col>5</xdr:col>
      <xdr:colOff>466953</xdr:colOff>
      <xdr:row>17</xdr:row>
      <xdr:rowOff>502920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7E7A44C-CB9C-4D7A-9DCE-A704988BA5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2692580</xdr:colOff>
      <xdr:row>14</xdr:row>
      <xdr:rowOff>72661</xdr:rowOff>
    </xdr:from>
    <xdr:to>
      <xdr:col>4</xdr:col>
      <xdr:colOff>1221061</xdr:colOff>
      <xdr:row>17</xdr:row>
      <xdr:rowOff>510541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BE7CF8A5-4450-4E8C-9985-FA77D952B2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46537</xdr:colOff>
      <xdr:row>14</xdr:row>
      <xdr:rowOff>73748</xdr:rowOff>
    </xdr:from>
    <xdr:to>
      <xdr:col>2</xdr:col>
      <xdr:colOff>2568442</xdr:colOff>
      <xdr:row>17</xdr:row>
      <xdr:rowOff>500198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C5241DA-1392-4A88-A006-AF2B88F392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1313905</xdr:colOff>
      <xdr:row>14</xdr:row>
      <xdr:rowOff>70755</xdr:rowOff>
    </xdr:from>
    <xdr:to>
      <xdr:col>5</xdr:col>
      <xdr:colOff>466953</xdr:colOff>
      <xdr:row>17</xdr:row>
      <xdr:rowOff>502920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E538A4BB-E147-49A8-8E65-2D8759FA39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2692580</xdr:colOff>
      <xdr:row>14</xdr:row>
      <xdr:rowOff>72661</xdr:rowOff>
    </xdr:from>
    <xdr:to>
      <xdr:col>4</xdr:col>
      <xdr:colOff>1221061</xdr:colOff>
      <xdr:row>17</xdr:row>
      <xdr:rowOff>510541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528D4B4-BF4B-415C-A7C4-E6E2452382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1D018-FC29-41EF-A41D-75A40D38765F}">
  <sheetPr>
    <pageSetUpPr fitToPage="1"/>
  </sheetPr>
  <dimension ref="A1:Q27"/>
  <sheetViews>
    <sheetView showGridLines="0" zoomScale="85" zoomScaleNormal="60" workbookViewId="0">
      <selection activeCell="E9" sqref="E9"/>
    </sheetView>
  </sheetViews>
  <sheetFormatPr defaultColWidth="8.90625" defaultRowHeight="14.5" x14ac:dyDescent="0.35"/>
  <cols>
    <col min="1" max="1" width="2.90625" style="4" customWidth="1"/>
    <col min="2" max="2" width="9.36328125" style="4" customWidth="1"/>
    <col min="3" max="3" width="51" style="4" customWidth="1"/>
    <col min="4" max="4" width="7.81640625" style="5" customWidth="1"/>
    <col min="5" max="5" width="49.1796875" style="4" customWidth="1"/>
    <col min="6" max="6" width="7.81640625" style="4" customWidth="1"/>
    <col min="7" max="7" width="11.54296875" style="4" customWidth="1"/>
    <col min="8" max="8" width="25.81640625" style="4" customWidth="1"/>
    <col min="9" max="9" width="28.453125" style="4" customWidth="1"/>
    <col min="10" max="10" width="8.36328125" style="4" customWidth="1"/>
    <col min="11" max="11" width="46.54296875" style="4" customWidth="1"/>
    <col min="12" max="12" width="1.1796875" style="4" customWidth="1"/>
    <col min="13" max="13" width="29.453125" style="4" customWidth="1"/>
    <col min="14" max="16384" width="8.90625" style="4"/>
  </cols>
  <sheetData>
    <row r="1" spans="2:17" ht="28.5" x14ac:dyDescent="0.65">
      <c r="B1" s="3" t="s">
        <v>38</v>
      </c>
    </row>
    <row r="3" spans="2:17" ht="14.5" customHeight="1" x14ac:dyDescent="0.35">
      <c r="B3" s="124" t="s">
        <v>40</v>
      </c>
      <c r="C3" s="124"/>
      <c r="D3" s="124"/>
      <c r="E3" s="124"/>
      <c r="F3" s="124"/>
      <c r="G3" s="124"/>
      <c r="H3" s="124"/>
      <c r="I3" s="124"/>
      <c r="J3" s="124"/>
    </row>
    <row r="4" spans="2:17" ht="39" customHeight="1" x14ac:dyDescent="0.35">
      <c r="B4" s="124"/>
      <c r="C4" s="124"/>
      <c r="D4" s="124"/>
      <c r="E4" s="124"/>
      <c r="F4" s="124"/>
      <c r="G4" s="124"/>
      <c r="H4" s="124"/>
      <c r="I4" s="124"/>
      <c r="J4" s="124"/>
    </row>
    <row r="5" spans="2:17" ht="18.649999999999999" customHeight="1" x14ac:dyDescent="0.5">
      <c r="B5" s="6" t="s">
        <v>39</v>
      </c>
    </row>
    <row r="6" spans="2:17" ht="82.75" customHeight="1" thickBot="1" x14ac:dyDescent="0.4"/>
    <row r="7" spans="2:17" ht="15.65" customHeight="1" thickBot="1" x14ac:dyDescent="0.4">
      <c r="B7" s="7"/>
      <c r="C7" s="8"/>
      <c r="D7" s="9"/>
      <c r="E7" s="8"/>
      <c r="F7" s="8"/>
      <c r="G7" s="8"/>
      <c r="H7" s="8"/>
      <c r="I7" s="8"/>
      <c r="J7" s="8"/>
      <c r="K7" s="8"/>
      <c r="L7" s="10"/>
    </row>
    <row r="8" spans="2:17" ht="47.4" customHeight="1" thickBot="1" x14ac:dyDescent="0.4">
      <c r="B8" s="11"/>
      <c r="C8" s="12"/>
      <c r="D8" s="13" t="s">
        <v>14</v>
      </c>
      <c r="E8" s="109" t="s">
        <v>41</v>
      </c>
      <c r="F8" s="110"/>
      <c r="G8" s="110"/>
      <c r="H8" s="110"/>
      <c r="I8" s="110"/>
      <c r="J8" s="110"/>
      <c r="K8" s="110"/>
      <c r="L8" s="14"/>
    </row>
    <row r="9" spans="2:17" ht="18" customHeight="1" thickBot="1" x14ac:dyDescent="0.4">
      <c r="B9" s="11"/>
      <c r="C9" s="12"/>
      <c r="D9" s="13"/>
      <c r="E9" s="15"/>
      <c r="F9" s="16"/>
      <c r="G9" s="17"/>
      <c r="H9" s="16"/>
      <c r="I9" s="18" t="s">
        <v>19</v>
      </c>
      <c r="J9" s="18"/>
      <c r="K9" s="18" t="s">
        <v>18</v>
      </c>
      <c r="L9" s="19"/>
      <c r="N9" s="20"/>
      <c r="O9" s="21" t="s">
        <v>27</v>
      </c>
      <c r="P9" s="20"/>
      <c r="Q9" s="22" t="s">
        <v>31</v>
      </c>
    </row>
    <row r="10" spans="2:17" ht="45" customHeight="1" thickBot="1" x14ac:dyDescent="0.4">
      <c r="B10" s="11"/>
      <c r="C10" s="111" t="s">
        <v>0</v>
      </c>
      <c r="D10" s="112"/>
      <c r="E10" s="113" t="s">
        <v>1</v>
      </c>
      <c r="F10" s="114"/>
      <c r="G10" s="23" t="s">
        <v>7</v>
      </c>
      <c r="H10" s="24"/>
      <c r="I10" s="25" t="s">
        <v>20</v>
      </c>
      <c r="J10" s="115" t="s">
        <v>21</v>
      </c>
      <c r="K10" s="105" t="str">
        <f>IF(MOD(F11,2)&gt;0,"ATTENZIONE, I POSTI LETTO IN CAMERA DOPPIA NON POSSONO ESSERE IN NUMERO DISPARI","")</f>
        <v/>
      </c>
      <c r="L10" s="26"/>
      <c r="N10" s="27" t="s">
        <v>28</v>
      </c>
      <c r="O10" s="28">
        <f>D11</f>
        <v>0</v>
      </c>
      <c r="P10" s="29" t="s">
        <v>32</v>
      </c>
      <c r="Q10" s="28">
        <f>G20</f>
        <v>0</v>
      </c>
    </row>
    <row r="11" spans="2:17" ht="35.5" customHeight="1" thickBot="1" x14ac:dyDescent="0.4">
      <c r="B11" s="11"/>
      <c r="C11" s="30" t="s">
        <v>10</v>
      </c>
      <c r="D11" s="2">
        <v>0</v>
      </c>
      <c r="E11" s="32" t="s">
        <v>11</v>
      </c>
      <c r="F11" s="2">
        <v>0</v>
      </c>
      <c r="G11" s="33">
        <f>D11+F11</f>
        <v>0</v>
      </c>
      <c r="H11" s="34"/>
      <c r="I11" s="35">
        <f>ROUND(IF(G11&lt;&gt;0,D11/G11,0),2)</f>
        <v>0</v>
      </c>
      <c r="J11" s="116"/>
      <c r="K11" s="106"/>
      <c r="L11" s="26"/>
      <c r="N11" s="27" t="s">
        <v>29</v>
      </c>
      <c r="O11" s="28">
        <f>F11</f>
        <v>0</v>
      </c>
      <c r="P11" s="29" t="s">
        <v>30</v>
      </c>
      <c r="Q11" s="28">
        <f>SUM(O14:O15)</f>
        <v>0</v>
      </c>
    </row>
    <row r="12" spans="2:17" ht="18" customHeight="1" x14ac:dyDescent="0.35">
      <c r="B12" s="11"/>
      <c r="C12" s="30" t="s">
        <v>2</v>
      </c>
      <c r="D12" s="36"/>
      <c r="E12" s="37" t="s">
        <v>2</v>
      </c>
      <c r="F12" s="38"/>
      <c r="G12" s="39"/>
      <c r="H12" s="40"/>
      <c r="I12" s="41"/>
      <c r="J12" s="42"/>
      <c r="K12" s="43"/>
      <c r="L12" s="26"/>
      <c r="N12" s="44"/>
      <c r="O12" s="45"/>
      <c r="P12" s="45"/>
      <c r="Q12" s="45"/>
    </row>
    <row r="13" spans="2:17" ht="18" customHeight="1" thickBot="1" x14ac:dyDescent="0.5">
      <c r="B13" s="46"/>
      <c r="C13" s="47" t="s">
        <v>6</v>
      </c>
      <c r="D13" s="48">
        <f>G14*I11</f>
        <v>0</v>
      </c>
      <c r="E13" s="49" t="s">
        <v>6</v>
      </c>
      <c r="F13" s="50">
        <f>G14-D13</f>
        <v>0</v>
      </c>
      <c r="G13" s="51"/>
      <c r="H13" s="40"/>
      <c r="I13" s="41" t="s">
        <v>37</v>
      </c>
      <c r="J13" s="42"/>
      <c r="K13" s="52" t="s">
        <v>18</v>
      </c>
      <c r="L13" s="26"/>
      <c r="N13" s="44"/>
      <c r="O13" s="53" t="s">
        <v>26</v>
      </c>
      <c r="P13" s="45"/>
      <c r="Q13" s="45"/>
    </row>
    <row r="14" spans="2:17" ht="45" customHeight="1" thickBot="1" x14ac:dyDescent="0.4">
      <c r="B14" s="54" t="s">
        <v>6</v>
      </c>
      <c r="C14" s="54" t="s">
        <v>9</v>
      </c>
      <c r="D14" s="55">
        <f>G14-F14</f>
        <v>0</v>
      </c>
      <c r="E14" s="54" t="s">
        <v>13</v>
      </c>
      <c r="F14" s="55">
        <f>IF(MOD(ROUND((1-I11)*G14,0),2)&gt;0,ROUND((1-I11)*G14,0)-1,ROUND((1-I11)*G14,0))</f>
        <v>0</v>
      </c>
      <c r="G14" s="102">
        <v>0</v>
      </c>
      <c r="H14" s="57" t="s">
        <v>36</v>
      </c>
      <c r="I14" s="58">
        <f>IF(D14+F14&lt;&gt;0,G14/G11,0.3)</f>
        <v>0.3</v>
      </c>
      <c r="J14" s="103" t="s">
        <v>23</v>
      </c>
      <c r="K14" s="105" t="str">
        <f>IF(I14&lt;30%,"La quota di posti letto destinati a studenti capaci e meritevoli, anche se privi di mezzi (Porzione DSU) deve risultare non inferiore al 30% del totale dei posti letto della residenza universitaria (art. 8, comma 2, del Decreto)."," ")</f>
        <v xml:space="preserve"> </v>
      </c>
      <c r="L14" s="26"/>
      <c r="N14" s="27" t="s">
        <v>28</v>
      </c>
      <c r="O14" s="28">
        <f>D14</f>
        <v>0</v>
      </c>
      <c r="P14" s="45"/>
      <c r="Q14" s="45"/>
    </row>
    <row r="15" spans="2:17" ht="45" customHeight="1" thickBot="1" x14ac:dyDescent="0.4">
      <c r="B15" s="11"/>
      <c r="C15" s="59"/>
      <c r="D15" s="60"/>
      <c r="E15" s="61"/>
      <c r="F15" s="62"/>
      <c r="G15" s="8"/>
      <c r="H15" s="63"/>
      <c r="I15" s="117" t="s">
        <v>34</v>
      </c>
      <c r="J15" s="104"/>
      <c r="K15" s="106"/>
      <c r="L15" s="26"/>
      <c r="N15" s="27" t="s">
        <v>29</v>
      </c>
      <c r="O15" s="28">
        <f>F14</f>
        <v>0</v>
      </c>
      <c r="P15" s="45"/>
      <c r="Q15" s="45"/>
    </row>
    <row r="16" spans="2:17" ht="45" customHeight="1" x14ac:dyDescent="0.35">
      <c r="B16" s="11"/>
      <c r="C16" s="59"/>
      <c r="D16" s="60"/>
      <c r="E16" s="61"/>
      <c r="F16" s="62"/>
      <c r="G16" s="64"/>
      <c r="H16" s="24"/>
      <c r="I16" s="118"/>
      <c r="J16" s="65"/>
      <c r="K16" s="120" t="str">
        <f>IF(I18&lt;&gt;I11,"I posti letto in camera singola della porzione DSU devono risultare nella stessa % dei posti letto totali (A=B).  In questo caso è tollarata una piccola differenza dovuta alla necessità di indicare un numero non dispari di posti letto in camera doppia","")</f>
        <v/>
      </c>
      <c r="L16" s="26"/>
    </row>
    <row r="17" spans="1:14" ht="45" customHeight="1" thickBot="1" x14ac:dyDescent="0.4">
      <c r="A17" s="66"/>
      <c r="B17" s="11"/>
      <c r="C17" s="59"/>
      <c r="D17" s="60"/>
      <c r="E17" s="61"/>
      <c r="F17" s="62"/>
      <c r="G17" s="64"/>
      <c r="H17" s="24"/>
      <c r="I17" s="119"/>
      <c r="J17" s="123" t="s">
        <v>22</v>
      </c>
      <c r="K17" s="121"/>
      <c r="L17" s="26"/>
      <c r="M17" s="5"/>
    </row>
    <row r="18" spans="1:14" ht="45" customHeight="1" thickBot="1" x14ac:dyDescent="0.4">
      <c r="B18" s="11"/>
      <c r="C18" s="67"/>
      <c r="D18" s="68"/>
      <c r="E18" s="69"/>
      <c r="F18" s="70"/>
      <c r="G18" s="64"/>
      <c r="H18" s="40"/>
      <c r="I18" s="71">
        <f>ROUND(IF(G14&lt;&gt;0,D14/G14,0),2)</f>
        <v>0</v>
      </c>
      <c r="J18" s="116"/>
      <c r="K18" s="122"/>
      <c r="L18" s="26"/>
      <c r="M18" s="72"/>
      <c r="N18" s="73"/>
    </row>
    <row r="19" spans="1:14" ht="45" customHeight="1" thickBot="1" x14ac:dyDescent="0.5">
      <c r="B19" s="11"/>
      <c r="C19" s="74" t="s">
        <v>15</v>
      </c>
      <c r="D19" s="75"/>
      <c r="E19" s="76" t="s">
        <v>25</v>
      </c>
      <c r="F19" s="77"/>
      <c r="G19" s="63"/>
      <c r="H19" s="40"/>
      <c r="I19" s="78" t="s">
        <v>33</v>
      </c>
      <c r="J19" s="42"/>
      <c r="K19" s="43"/>
      <c r="L19" s="26"/>
      <c r="M19" s="72"/>
      <c r="N19" s="73"/>
    </row>
    <row r="20" spans="1:14" ht="45" customHeight="1" thickBot="1" x14ac:dyDescent="0.4">
      <c r="B20" s="79" t="s">
        <v>15</v>
      </c>
      <c r="C20" s="80" t="s">
        <v>16</v>
      </c>
      <c r="D20" s="81">
        <f>D11-D14</f>
        <v>0</v>
      </c>
      <c r="E20" s="80" t="s">
        <v>12</v>
      </c>
      <c r="F20" s="81">
        <f>F11-F14</f>
        <v>0</v>
      </c>
      <c r="G20" s="82">
        <f>D20+F20</f>
        <v>0</v>
      </c>
      <c r="H20" s="83" t="s">
        <v>35</v>
      </c>
      <c r="I20" s="35">
        <f>ROUND(IF(G20&lt;&gt;0,D20/G20,0),2)</f>
        <v>0</v>
      </c>
      <c r="J20" s="42"/>
      <c r="K20" s="43"/>
      <c r="L20" s="26"/>
      <c r="M20" s="72"/>
      <c r="N20" s="73"/>
    </row>
    <row r="21" spans="1:14" ht="45" customHeight="1" x14ac:dyDescent="0.35">
      <c r="B21" s="11"/>
      <c r="C21" s="84" t="s">
        <v>3</v>
      </c>
      <c r="D21" s="85">
        <f>D20+D14</f>
        <v>0</v>
      </c>
      <c r="E21" s="86" t="s">
        <v>3</v>
      </c>
      <c r="F21" s="87">
        <f>F20+F14</f>
        <v>0</v>
      </c>
      <c r="G21" s="64"/>
      <c r="H21" s="40"/>
      <c r="I21" s="41"/>
      <c r="J21" s="42"/>
      <c r="K21" s="43"/>
      <c r="L21" s="26"/>
      <c r="M21" s="72"/>
      <c r="N21" s="73"/>
    </row>
    <row r="22" spans="1:14" ht="45" customHeight="1" thickBot="1" x14ac:dyDescent="0.4">
      <c r="B22" s="11"/>
      <c r="C22" s="88" t="s">
        <v>4</v>
      </c>
      <c r="D22" s="89">
        <f>D11</f>
        <v>0</v>
      </c>
      <c r="E22" s="90" t="s">
        <v>5</v>
      </c>
      <c r="F22" s="91">
        <f>F11/2</f>
        <v>0</v>
      </c>
      <c r="G22" s="64"/>
      <c r="H22" s="40"/>
      <c r="I22" s="41"/>
      <c r="J22" s="42"/>
      <c r="K22" s="43"/>
      <c r="L22" s="26"/>
      <c r="M22" s="72"/>
      <c r="N22" s="73"/>
    </row>
    <row r="23" spans="1:14" ht="18" customHeight="1" thickBot="1" x14ac:dyDescent="0.4">
      <c r="B23" s="11"/>
      <c r="C23" s="92"/>
      <c r="D23" s="40"/>
      <c r="E23" s="92"/>
      <c r="F23" s="40"/>
      <c r="G23" s="64"/>
      <c r="H23" s="64"/>
      <c r="I23" s="93"/>
      <c r="J23" s="93"/>
      <c r="K23" s="52" t="s">
        <v>18</v>
      </c>
      <c r="L23" s="94"/>
    </row>
    <row r="24" spans="1:14" ht="45" customHeight="1" thickBot="1" x14ac:dyDescent="0.4">
      <c r="B24" s="11"/>
      <c r="C24" s="92"/>
      <c r="D24" s="40"/>
      <c r="E24" s="92"/>
      <c r="F24" s="40"/>
      <c r="G24" s="64"/>
      <c r="H24" s="40"/>
      <c r="I24" s="95" t="s">
        <v>17</v>
      </c>
      <c r="J24" s="103" t="s">
        <v>24</v>
      </c>
      <c r="K24" s="105" t="str">
        <f>IF(I25&lt;5%,"Posti letto per studenti con disabilità inferiori al 5%"," ")</f>
        <v xml:space="preserve"> </v>
      </c>
      <c r="L24" s="94"/>
    </row>
    <row r="25" spans="1:14" ht="35.5" customHeight="1" thickBot="1" x14ac:dyDescent="0.4">
      <c r="B25" s="11"/>
      <c r="C25" s="92"/>
      <c r="D25" s="40"/>
      <c r="E25" s="107" t="s">
        <v>8</v>
      </c>
      <c r="F25" s="108"/>
      <c r="G25" s="1">
        <v>0</v>
      </c>
      <c r="H25" s="40"/>
      <c r="I25" s="58">
        <f>IF(G11&gt;0,G25/G11,0.05)</f>
        <v>0.05</v>
      </c>
      <c r="J25" s="104"/>
      <c r="K25" s="106"/>
      <c r="L25" s="94"/>
    </row>
    <row r="26" spans="1:14" ht="15" thickBot="1" x14ac:dyDescent="0.4">
      <c r="B26" s="97"/>
      <c r="C26" s="98"/>
      <c r="D26" s="99"/>
      <c r="E26" s="98"/>
      <c r="F26" s="98"/>
      <c r="G26" s="98"/>
      <c r="H26" s="98"/>
      <c r="I26" s="98"/>
      <c r="J26" s="98"/>
      <c r="K26" s="98"/>
      <c r="L26" s="100"/>
    </row>
    <row r="27" spans="1:14" x14ac:dyDescent="0.35">
      <c r="D27" s="101">
        <f>SUM(D11:D22)</f>
        <v>0</v>
      </c>
      <c r="E27" s="20"/>
      <c r="F27" s="101">
        <f>SUM(F11:F22)</f>
        <v>0</v>
      </c>
    </row>
  </sheetData>
  <sheetProtection algorithmName="SHA-512" hashValue="dybJZ1i8M+1ehmKf/EJqyp9ny+xx3RwrPiAXPMO/nHk64wF5ffWHkFNaqObZsa1OgbxfXIaraqrEUay2EnhfLQ==" saltValue="YNOb55mvZCSUJ2Jh4XpeEw==" spinCount="100000" sheet="1" objects="1" scenarios="1"/>
  <mergeCells count="14">
    <mergeCell ref="B3:J4"/>
    <mergeCell ref="J24:J25"/>
    <mergeCell ref="K24:K25"/>
    <mergeCell ref="E25:F25"/>
    <mergeCell ref="E8:K8"/>
    <mergeCell ref="C10:D10"/>
    <mergeCell ref="E10:F10"/>
    <mergeCell ref="J10:J11"/>
    <mergeCell ref="K10:K11"/>
    <mergeCell ref="J14:J15"/>
    <mergeCell ref="K14:K15"/>
    <mergeCell ref="I15:I17"/>
    <mergeCell ref="K16:K18"/>
    <mergeCell ref="J17:J18"/>
  </mergeCells>
  <conditionalFormatting sqref="D21">
    <cfRule type="expression" dxfId="17" priority="6">
      <formula>$D$21&lt;&gt;$D$11</formula>
    </cfRule>
  </conditionalFormatting>
  <conditionalFormatting sqref="F11">
    <cfRule type="expression" dxfId="16" priority="1">
      <formula>MOD($F$11,2)&gt;0</formula>
    </cfRule>
  </conditionalFormatting>
  <conditionalFormatting sqref="F21">
    <cfRule type="expression" dxfId="15" priority="5">
      <formula>$F$21&lt;&gt;$F$11</formula>
    </cfRule>
  </conditionalFormatting>
  <conditionalFormatting sqref="H14">
    <cfRule type="expression" dxfId="14" priority="8">
      <formula>$I$14&gt;=0.3</formula>
    </cfRule>
    <cfRule type="expression" dxfId="13" priority="9">
      <formula>$I$14&lt;0.3</formula>
    </cfRule>
  </conditionalFormatting>
  <conditionalFormatting sqref="I24">
    <cfRule type="expression" dxfId="12" priority="2">
      <formula>$I$25&lt;0.05</formula>
    </cfRule>
    <cfRule type="expression" dxfId="11" priority="3">
      <formula>$I$25&gt;=0.05</formula>
    </cfRule>
  </conditionalFormatting>
  <conditionalFormatting sqref="N12">
    <cfRule type="expression" dxfId="10" priority="4">
      <formula>MOD(F12,2)&gt;0</formula>
    </cfRule>
  </conditionalFormatting>
  <conditionalFormatting sqref="O13">
    <cfRule type="expression" dxfId="9" priority="7">
      <formula>MOD(F11,2)&gt;0</formula>
    </cfRule>
  </conditionalFormatting>
  <pageMargins left="0.7" right="0.7" top="0.75" bottom="0.75" header="0.3" footer="0.3"/>
  <pageSetup paperSize="9" scale="52" orientation="landscape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D1415-91CE-438D-B78A-933EF6F82012}">
  <sheetPr>
    <pageSetUpPr fitToPage="1"/>
  </sheetPr>
  <dimension ref="A1:Q27"/>
  <sheetViews>
    <sheetView showGridLines="0" tabSelected="1" zoomScale="70" zoomScaleNormal="70" workbookViewId="0">
      <selection activeCell="H10" sqref="H10"/>
    </sheetView>
  </sheetViews>
  <sheetFormatPr defaultColWidth="8.90625" defaultRowHeight="14.5" x14ac:dyDescent="0.35"/>
  <cols>
    <col min="1" max="1" width="2.90625" style="4" customWidth="1"/>
    <col min="2" max="2" width="9.36328125" style="4" customWidth="1"/>
    <col min="3" max="3" width="51" style="4" customWidth="1"/>
    <col min="4" max="4" width="7.81640625" style="5" customWidth="1"/>
    <col min="5" max="5" width="49.1796875" style="4" customWidth="1"/>
    <col min="6" max="6" width="7.81640625" style="4" customWidth="1"/>
    <col min="7" max="7" width="11.54296875" style="4" customWidth="1"/>
    <col min="8" max="8" width="25.81640625" style="4" customWidth="1"/>
    <col min="9" max="9" width="28.453125" style="4" customWidth="1"/>
    <col min="10" max="10" width="8.36328125" style="4" customWidth="1"/>
    <col min="11" max="11" width="46.54296875" style="4" customWidth="1"/>
    <col min="12" max="12" width="1.1796875" style="4" customWidth="1"/>
    <col min="13" max="13" width="29.453125" style="4" customWidth="1"/>
    <col min="14" max="16384" width="8.90625" style="4"/>
  </cols>
  <sheetData>
    <row r="1" spans="2:17" ht="28.5" x14ac:dyDescent="0.65">
      <c r="B1" s="3" t="s">
        <v>38</v>
      </c>
    </row>
    <row r="3" spans="2:17" ht="14.5" customHeight="1" x14ac:dyDescent="0.35">
      <c r="B3" s="124" t="s">
        <v>40</v>
      </c>
      <c r="C3" s="124"/>
      <c r="D3" s="124"/>
      <c r="E3" s="124"/>
      <c r="F3" s="124"/>
      <c r="G3" s="124"/>
      <c r="H3" s="124"/>
      <c r="I3" s="124"/>
      <c r="J3" s="124"/>
    </row>
    <row r="4" spans="2:17" ht="40" customHeight="1" x14ac:dyDescent="0.35">
      <c r="B4" s="124"/>
      <c r="C4" s="124"/>
      <c r="D4" s="124"/>
      <c r="E4" s="124"/>
      <c r="F4" s="124"/>
      <c r="G4" s="124"/>
      <c r="H4" s="124"/>
      <c r="I4" s="124"/>
      <c r="J4" s="124"/>
    </row>
    <row r="5" spans="2:17" ht="18.649999999999999" customHeight="1" x14ac:dyDescent="0.5">
      <c r="B5" s="6" t="s">
        <v>39</v>
      </c>
    </row>
    <row r="6" spans="2:17" ht="82.75" customHeight="1" thickBot="1" x14ac:dyDescent="0.4"/>
    <row r="7" spans="2:17" ht="15.65" customHeight="1" thickBot="1" x14ac:dyDescent="0.4">
      <c r="B7" s="7"/>
      <c r="C7" s="8"/>
      <c r="D7" s="9"/>
      <c r="E7" s="8"/>
      <c r="F7" s="8"/>
      <c r="G7" s="8"/>
      <c r="H7" s="8"/>
      <c r="I7" s="8"/>
      <c r="J7" s="8"/>
      <c r="K7" s="8"/>
      <c r="L7" s="10"/>
    </row>
    <row r="8" spans="2:17" ht="47.4" customHeight="1" thickBot="1" x14ac:dyDescent="0.4">
      <c r="B8" s="11"/>
      <c r="C8" s="12"/>
      <c r="D8" s="13" t="s">
        <v>14</v>
      </c>
      <c r="E8" s="109" t="s">
        <v>41</v>
      </c>
      <c r="F8" s="110"/>
      <c r="G8" s="110"/>
      <c r="H8" s="110"/>
      <c r="I8" s="110"/>
      <c r="J8" s="110"/>
      <c r="K8" s="110"/>
      <c r="L8" s="14"/>
    </row>
    <row r="9" spans="2:17" ht="18" customHeight="1" thickBot="1" x14ac:dyDescent="0.4">
      <c r="B9" s="11"/>
      <c r="C9" s="12"/>
      <c r="D9" s="13"/>
      <c r="E9" s="15"/>
      <c r="F9" s="16"/>
      <c r="G9" s="17"/>
      <c r="H9" s="16"/>
      <c r="I9" s="18" t="s">
        <v>19</v>
      </c>
      <c r="J9" s="18"/>
      <c r="K9" s="18" t="s">
        <v>18</v>
      </c>
      <c r="L9" s="19"/>
      <c r="N9" s="20"/>
      <c r="O9" s="21" t="s">
        <v>27</v>
      </c>
      <c r="P9" s="20"/>
      <c r="Q9" s="22" t="s">
        <v>31</v>
      </c>
    </row>
    <row r="10" spans="2:17" ht="45" customHeight="1" thickBot="1" x14ac:dyDescent="0.4">
      <c r="B10" s="11"/>
      <c r="C10" s="111" t="s">
        <v>0</v>
      </c>
      <c r="D10" s="112"/>
      <c r="E10" s="113" t="s">
        <v>1</v>
      </c>
      <c r="F10" s="114"/>
      <c r="G10" s="23" t="s">
        <v>7</v>
      </c>
      <c r="H10" s="24"/>
      <c r="I10" s="25" t="s">
        <v>20</v>
      </c>
      <c r="J10" s="115" t="s">
        <v>21</v>
      </c>
      <c r="K10" s="105" t="str">
        <f>IF(MOD(F11,2)&gt;0,"ATTENZIONE, I POSTI LETTO IN CAMERA DOPPIA NON POSSONO ESSERE IN NUMERO DISPARI","")</f>
        <v/>
      </c>
      <c r="L10" s="26"/>
      <c r="N10" s="27" t="s">
        <v>28</v>
      </c>
      <c r="O10" s="28">
        <f>D11</f>
        <v>100</v>
      </c>
      <c r="P10" s="29" t="s">
        <v>32</v>
      </c>
      <c r="Q10" s="28">
        <f>G20</f>
        <v>102</v>
      </c>
    </row>
    <row r="11" spans="2:17" ht="35.5" customHeight="1" thickBot="1" x14ac:dyDescent="0.4">
      <c r="B11" s="11"/>
      <c r="C11" s="30" t="s">
        <v>10</v>
      </c>
      <c r="D11" s="31">
        <v>100</v>
      </c>
      <c r="E11" s="32" t="s">
        <v>11</v>
      </c>
      <c r="F11" s="31">
        <v>50</v>
      </c>
      <c r="G11" s="33">
        <f>D11+F11</f>
        <v>150</v>
      </c>
      <c r="H11" s="34"/>
      <c r="I11" s="35">
        <f>ROUND(IF(G11&lt;&gt;0,D11/G11,0),2)</f>
        <v>0.67</v>
      </c>
      <c r="J11" s="116"/>
      <c r="K11" s="106"/>
      <c r="L11" s="26"/>
      <c r="N11" s="27" t="s">
        <v>29</v>
      </c>
      <c r="O11" s="28">
        <f>F11</f>
        <v>50</v>
      </c>
      <c r="P11" s="29" t="s">
        <v>30</v>
      </c>
      <c r="Q11" s="28">
        <f>SUM(O14:O15)</f>
        <v>48</v>
      </c>
    </row>
    <row r="12" spans="2:17" ht="18" customHeight="1" x14ac:dyDescent="0.35">
      <c r="B12" s="11"/>
      <c r="C12" s="30" t="s">
        <v>2</v>
      </c>
      <c r="D12" s="36"/>
      <c r="E12" s="37" t="s">
        <v>2</v>
      </c>
      <c r="F12" s="38"/>
      <c r="G12" s="39"/>
      <c r="H12" s="40"/>
      <c r="I12" s="41"/>
      <c r="J12" s="42"/>
      <c r="K12" s="43"/>
      <c r="L12" s="26"/>
      <c r="N12" s="44"/>
      <c r="O12" s="45"/>
      <c r="P12" s="45"/>
      <c r="Q12" s="45"/>
    </row>
    <row r="13" spans="2:17" ht="18" customHeight="1" thickBot="1" x14ac:dyDescent="0.5">
      <c r="B13" s="46"/>
      <c r="C13" s="47" t="s">
        <v>6</v>
      </c>
      <c r="D13" s="48">
        <f>G14*I11</f>
        <v>32.160000000000004</v>
      </c>
      <c r="E13" s="49" t="s">
        <v>6</v>
      </c>
      <c r="F13" s="50">
        <f>G14-D13</f>
        <v>15.839999999999996</v>
      </c>
      <c r="G13" s="51"/>
      <c r="H13" s="40"/>
      <c r="I13" s="41" t="s">
        <v>37</v>
      </c>
      <c r="J13" s="42"/>
      <c r="K13" s="52" t="s">
        <v>18</v>
      </c>
      <c r="L13" s="26"/>
      <c r="N13" s="44"/>
      <c r="O13" s="53" t="s">
        <v>26</v>
      </c>
      <c r="P13" s="45"/>
      <c r="Q13" s="45"/>
    </row>
    <row r="14" spans="2:17" ht="45" customHeight="1" thickBot="1" x14ac:dyDescent="0.4">
      <c r="B14" s="54" t="s">
        <v>6</v>
      </c>
      <c r="C14" s="54" t="s">
        <v>9</v>
      </c>
      <c r="D14" s="55">
        <f>G14-F14</f>
        <v>32</v>
      </c>
      <c r="E14" s="54" t="s">
        <v>13</v>
      </c>
      <c r="F14" s="55">
        <f>IF(MOD(ROUND((1-I11)*G14,0),2)&gt;0,ROUND((1-I11)*G14,0)-1,ROUND((1-I11)*G14,0))</f>
        <v>16</v>
      </c>
      <c r="G14" s="56">
        <v>48</v>
      </c>
      <c r="H14" s="57" t="s">
        <v>36</v>
      </c>
      <c r="I14" s="58">
        <f>IF(D14+F14&lt;&gt;0,G14/G11,0.3)</f>
        <v>0.32</v>
      </c>
      <c r="J14" s="103" t="s">
        <v>23</v>
      </c>
      <c r="K14" s="105" t="str">
        <f>IF(I14&lt;30%,"La quota di posti letto destinati a studenti capaci e meritevoli, anche se privi di mezzi (Porzione DSU) deve risultare non inferiore al 30% del totale dei posti letto della residenza universitaria (art. 8, comma 2, del Decreto)."," ")</f>
        <v xml:space="preserve"> </v>
      </c>
      <c r="L14" s="26"/>
      <c r="N14" s="27" t="s">
        <v>28</v>
      </c>
      <c r="O14" s="28">
        <f>D14</f>
        <v>32</v>
      </c>
      <c r="P14" s="45"/>
      <c r="Q14" s="45"/>
    </row>
    <row r="15" spans="2:17" ht="45" customHeight="1" thickBot="1" x14ac:dyDescent="0.4">
      <c r="B15" s="11"/>
      <c r="C15" s="59"/>
      <c r="D15" s="60"/>
      <c r="E15" s="61"/>
      <c r="F15" s="62"/>
      <c r="G15" s="8"/>
      <c r="H15" s="63"/>
      <c r="I15" s="117" t="s">
        <v>34</v>
      </c>
      <c r="J15" s="104"/>
      <c r="K15" s="106"/>
      <c r="L15" s="26"/>
      <c r="N15" s="27" t="s">
        <v>29</v>
      </c>
      <c r="O15" s="28">
        <f>F14</f>
        <v>16</v>
      </c>
      <c r="P15" s="45"/>
      <c r="Q15" s="45"/>
    </row>
    <row r="16" spans="2:17" ht="45" customHeight="1" x14ac:dyDescent="0.35">
      <c r="B16" s="11"/>
      <c r="C16" s="59"/>
      <c r="D16" s="60"/>
      <c r="E16" s="61"/>
      <c r="F16" s="62"/>
      <c r="G16" s="64"/>
      <c r="H16" s="24"/>
      <c r="I16" s="118"/>
      <c r="J16" s="65"/>
      <c r="K16" s="120" t="str">
        <f>IF(I18&lt;&gt;I11,"I posti letto in camera singola della porzione DSU devono risultare nella stessa % dei posti letto totali (A=B).  In questo caso è tollarata una piccola differenza dovuta alla necessità di indicare un numero non dispari di posti letto in camera doppia","")</f>
        <v/>
      </c>
      <c r="L16" s="26"/>
    </row>
    <row r="17" spans="1:14" ht="45" customHeight="1" thickBot="1" x14ac:dyDescent="0.4">
      <c r="A17" s="66"/>
      <c r="B17" s="11"/>
      <c r="C17" s="59"/>
      <c r="D17" s="60"/>
      <c r="E17" s="61"/>
      <c r="F17" s="62"/>
      <c r="G17" s="64"/>
      <c r="H17" s="24"/>
      <c r="I17" s="119"/>
      <c r="J17" s="123" t="s">
        <v>22</v>
      </c>
      <c r="K17" s="121"/>
      <c r="L17" s="26"/>
      <c r="M17" s="5"/>
    </row>
    <row r="18" spans="1:14" ht="45" customHeight="1" thickBot="1" x14ac:dyDescent="0.4">
      <c r="B18" s="11"/>
      <c r="C18" s="67"/>
      <c r="D18" s="68"/>
      <c r="E18" s="69"/>
      <c r="F18" s="70"/>
      <c r="G18" s="64"/>
      <c r="H18" s="40"/>
      <c r="I18" s="71">
        <f>ROUND(IF(G14&lt;&gt;0,D14/G14,0),2)</f>
        <v>0.67</v>
      </c>
      <c r="J18" s="116"/>
      <c r="K18" s="122"/>
      <c r="L18" s="26"/>
      <c r="M18" s="72"/>
      <c r="N18" s="73"/>
    </row>
    <row r="19" spans="1:14" ht="45" customHeight="1" thickBot="1" x14ac:dyDescent="0.5">
      <c r="B19" s="11"/>
      <c r="C19" s="74" t="s">
        <v>15</v>
      </c>
      <c r="D19" s="75"/>
      <c r="E19" s="76" t="s">
        <v>25</v>
      </c>
      <c r="F19" s="77"/>
      <c r="G19" s="63"/>
      <c r="H19" s="40"/>
      <c r="I19" s="78" t="s">
        <v>33</v>
      </c>
      <c r="J19" s="42"/>
      <c r="K19" s="43"/>
      <c r="L19" s="26"/>
      <c r="M19" s="72"/>
      <c r="N19" s="73"/>
    </row>
    <row r="20" spans="1:14" ht="45" customHeight="1" thickBot="1" x14ac:dyDescent="0.4">
      <c r="B20" s="79" t="s">
        <v>15</v>
      </c>
      <c r="C20" s="80" t="s">
        <v>16</v>
      </c>
      <c r="D20" s="81">
        <f>D11-D14</f>
        <v>68</v>
      </c>
      <c r="E20" s="80" t="s">
        <v>12</v>
      </c>
      <c r="F20" s="81">
        <f>F11-F14</f>
        <v>34</v>
      </c>
      <c r="G20" s="82">
        <f>D20+F20</f>
        <v>102</v>
      </c>
      <c r="H20" s="83" t="s">
        <v>35</v>
      </c>
      <c r="I20" s="35">
        <f>ROUND(IF(G20&lt;&gt;0,D20/G20,0),2)</f>
        <v>0.67</v>
      </c>
      <c r="J20" s="42"/>
      <c r="K20" s="43"/>
      <c r="L20" s="26"/>
      <c r="M20" s="72"/>
      <c r="N20" s="73"/>
    </row>
    <row r="21" spans="1:14" ht="45" customHeight="1" x14ac:dyDescent="0.35">
      <c r="B21" s="11"/>
      <c r="C21" s="84" t="s">
        <v>3</v>
      </c>
      <c r="D21" s="85">
        <f>D20+D14</f>
        <v>100</v>
      </c>
      <c r="E21" s="86" t="s">
        <v>3</v>
      </c>
      <c r="F21" s="87">
        <f>F20+F14</f>
        <v>50</v>
      </c>
      <c r="G21" s="64"/>
      <c r="H21" s="40"/>
      <c r="I21" s="41"/>
      <c r="J21" s="42"/>
      <c r="K21" s="43"/>
      <c r="L21" s="26"/>
      <c r="M21" s="72"/>
      <c r="N21" s="73"/>
    </row>
    <row r="22" spans="1:14" ht="45" customHeight="1" thickBot="1" x14ac:dyDescent="0.4">
      <c r="B22" s="11"/>
      <c r="C22" s="88" t="s">
        <v>4</v>
      </c>
      <c r="D22" s="89">
        <f>D11</f>
        <v>100</v>
      </c>
      <c r="E22" s="90" t="s">
        <v>5</v>
      </c>
      <c r="F22" s="91">
        <f>F11/2</f>
        <v>25</v>
      </c>
      <c r="G22" s="64"/>
      <c r="H22" s="40"/>
      <c r="I22" s="41"/>
      <c r="J22" s="42"/>
      <c r="K22" s="43"/>
      <c r="L22" s="26"/>
      <c r="M22" s="72"/>
      <c r="N22" s="73"/>
    </row>
    <row r="23" spans="1:14" ht="18" customHeight="1" thickBot="1" x14ac:dyDescent="0.4">
      <c r="B23" s="11"/>
      <c r="C23" s="92"/>
      <c r="D23" s="40"/>
      <c r="E23" s="92"/>
      <c r="F23" s="40"/>
      <c r="G23" s="64"/>
      <c r="H23" s="64"/>
      <c r="I23" s="93"/>
      <c r="J23" s="93"/>
      <c r="K23" s="52" t="s">
        <v>18</v>
      </c>
      <c r="L23" s="94"/>
    </row>
    <row r="24" spans="1:14" ht="45" customHeight="1" thickBot="1" x14ac:dyDescent="0.4">
      <c r="B24" s="11"/>
      <c r="C24" s="92"/>
      <c r="D24" s="40"/>
      <c r="E24" s="92"/>
      <c r="F24" s="40"/>
      <c r="G24" s="64"/>
      <c r="H24" s="40"/>
      <c r="I24" s="95" t="s">
        <v>17</v>
      </c>
      <c r="J24" s="103" t="s">
        <v>24</v>
      </c>
      <c r="K24" s="105" t="str">
        <f>IF(I25&lt;5%,"Posti letto per studenti con disabilità inferiori al 5%"," ")</f>
        <v xml:space="preserve"> </v>
      </c>
      <c r="L24" s="94"/>
    </row>
    <row r="25" spans="1:14" ht="35.5" customHeight="1" thickBot="1" x14ac:dyDescent="0.4">
      <c r="B25" s="11"/>
      <c r="C25" s="92"/>
      <c r="D25" s="40"/>
      <c r="E25" s="107" t="s">
        <v>8</v>
      </c>
      <c r="F25" s="108"/>
      <c r="G25" s="96">
        <v>10</v>
      </c>
      <c r="H25" s="40"/>
      <c r="I25" s="58">
        <f>IF(G11&gt;0,G25/G11,0.05)</f>
        <v>6.6666666666666666E-2</v>
      </c>
      <c r="J25" s="104"/>
      <c r="K25" s="106"/>
      <c r="L25" s="94"/>
    </row>
    <row r="26" spans="1:14" ht="15" thickBot="1" x14ac:dyDescent="0.4">
      <c r="B26" s="97"/>
      <c r="C26" s="98"/>
      <c r="D26" s="99"/>
      <c r="E26" s="98"/>
      <c r="F26" s="98"/>
      <c r="G26" s="98"/>
      <c r="H26" s="98"/>
      <c r="I26" s="98"/>
      <c r="J26" s="98"/>
      <c r="K26" s="98"/>
      <c r="L26" s="100"/>
    </row>
    <row r="27" spans="1:14" x14ac:dyDescent="0.35">
      <c r="D27" s="101">
        <f>SUM(D11:D22)</f>
        <v>432.15999999999997</v>
      </c>
      <c r="E27" s="20"/>
      <c r="F27" s="101">
        <f>SUM(F11:F22)</f>
        <v>190.84</v>
      </c>
    </row>
  </sheetData>
  <sheetProtection algorithmName="SHA-512" hashValue="Atn9Vnl06a74r1a/3ahIzftTI7jxFLLN/99+dPSk1aMGXTURAGB1G0zC/sAtuuFCdQ4Y0ZXhm3Oe+P0E9GxGrg==" saltValue="pQVekTmQK69/PA6UBRBPFA==" spinCount="100000" sheet="1" objects="1" scenarios="1"/>
  <mergeCells count="14">
    <mergeCell ref="B3:J4"/>
    <mergeCell ref="E25:F25"/>
    <mergeCell ref="J14:J15"/>
    <mergeCell ref="K14:K15"/>
    <mergeCell ref="I15:I17"/>
    <mergeCell ref="K16:K18"/>
    <mergeCell ref="J17:J18"/>
    <mergeCell ref="J24:J25"/>
    <mergeCell ref="K24:K25"/>
    <mergeCell ref="E8:K8"/>
    <mergeCell ref="C10:D10"/>
    <mergeCell ref="E10:F10"/>
    <mergeCell ref="J10:J11"/>
    <mergeCell ref="K10:K11"/>
  </mergeCells>
  <conditionalFormatting sqref="D21">
    <cfRule type="expression" dxfId="8" priority="6">
      <formula>$D$21&lt;&gt;$D$11</formula>
    </cfRule>
  </conditionalFormatting>
  <conditionalFormatting sqref="F11">
    <cfRule type="expression" dxfId="7" priority="1">
      <formula>MOD($F$11,2)&gt;0</formula>
    </cfRule>
  </conditionalFormatting>
  <conditionalFormatting sqref="F21">
    <cfRule type="expression" dxfId="6" priority="5">
      <formula>$F$21&lt;&gt;$F$11</formula>
    </cfRule>
  </conditionalFormatting>
  <conditionalFormatting sqref="H14">
    <cfRule type="expression" dxfId="5" priority="8">
      <formula>$I$14&gt;=0.3</formula>
    </cfRule>
    <cfRule type="expression" dxfId="4" priority="9">
      <formula>$I$14&lt;0.3</formula>
    </cfRule>
  </conditionalFormatting>
  <conditionalFormatting sqref="I24">
    <cfRule type="expression" dxfId="3" priority="2">
      <formula>$I$25&lt;0.05</formula>
    </cfRule>
    <cfRule type="expression" dxfId="2" priority="3">
      <formula>$I$25&gt;=0.05</formula>
    </cfRule>
  </conditionalFormatting>
  <conditionalFormatting sqref="N12">
    <cfRule type="expression" dxfId="1" priority="4">
      <formula>MOD(F12,2)&gt;0</formula>
    </cfRule>
  </conditionalFormatting>
  <conditionalFormatting sqref="O13">
    <cfRule type="expression" dxfId="0" priority="7">
      <formula>MOD(F11,2)&gt;0</formula>
    </cfRule>
  </conditionalFormatting>
  <pageMargins left="0.7" right="0.7" top="0.75" bottom="0.75" header="0.3" footer="0.3"/>
  <pageSetup paperSize="9" scale="52" orientation="landscape" horizontalDpi="1200" verticalDpi="1200" r:id="rId1"/>
  <drawing r:id="rId2"/>
  <legacyDrawing r:id="rId3"/>
</worksheet>
</file>

<file path=docMetadata/LabelInfo.xml><?xml version="1.0" encoding="utf-8"?>
<clbl:labelList xmlns:clbl="http://schemas.microsoft.com/office/2020/mipLabelMetadata">
  <clbl:label id="{dea03c14-1435-4ef5-bb92-af8fb4129243}" enabled="1" method="Privileged" siteId="{8c4b47b5-ea35-4370-817f-95066d4f846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Tabella da compilare</vt:lpstr>
      <vt:lpstr>Esempio di compilazione</vt:lpstr>
      <vt:lpstr>'Esempio di compilazione'!Area_stampa</vt:lpstr>
      <vt:lpstr>'Tabella da compilare'!Area_stampa</vt:lpstr>
    </vt:vector>
  </TitlesOfParts>
  <Company>Cassa Depositi e Prestiti spa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Chiara Guaccio</cp:lastModifiedBy>
  <cp:lastPrinted>2024-10-22T13:48:36Z</cp:lastPrinted>
  <dcterms:created xsi:type="dcterms:W3CDTF">2024-07-26T13:19:34Z</dcterms:created>
  <dcterms:modified xsi:type="dcterms:W3CDTF">2025-02-10T11:24:20Z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a03c14-1435-4ef5-bb92-af8fb4129243_Enabled">
    <vt:lpwstr>true</vt:lpwstr>
  </property>
  <property fmtid="{D5CDD505-2E9C-101B-9397-08002B2CF9AE}" pid="3" name="MSIP_Label_dea03c14-1435-4ef5-bb92-af8fb4129243_SetDate">
    <vt:lpwstr>2024-07-26T14:00:57Z</vt:lpwstr>
  </property>
  <property fmtid="{D5CDD505-2E9C-101B-9397-08002B2CF9AE}" pid="4" name="MSIP_Label_dea03c14-1435-4ef5-bb92-af8fb4129243_Method">
    <vt:lpwstr>Privileged</vt:lpwstr>
  </property>
  <property fmtid="{D5CDD505-2E9C-101B-9397-08002B2CF9AE}" pid="5" name="MSIP_Label_dea03c14-1435-4ef5-bb92-af8fb4129243_Name">
    <vt:lpwstr>dea03c14-1435-4ef5-bb92-af8fb4129243</vt:lpwstr>
  </property>
  <property fmtid="{D5CDD505-2E9C-101B-9397-08002B2CF9AE}" pid="6" name="MSIP_Label_dea03c14-1435-4ef5-bb92-af8fb4129243_SiteId">
    <vt:lpwstr>8c4b47b5-ea35-4370-817f-95066d4f8467</vt:lpwstr>
  </property>
  <property fmtid="{D5CDD505-2E9C-101B-9397-08002B2CF9AE}" pid="7" name="MSIP_Label_dea03c14-1435-4ef5-bb92-af8fb4129243_ActionId">
    <vt:lpwstr>7e69b873-e7c4-48f2-a127-84bdcbd95880</vt:lpwstr>
  </property>
  <property fmtid="{D5CDD505-2E9C-101B-9397-08002B2CF9AE}" pid="8" name="MSIP_Label_dea03c14-1435-4ef5-bb92-af8fb4129243_ContentBits">
    <vt:lpwstr>0</vt:lpwstr>
  </property>
</Properties>
</file>